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RREO\ARREGLOS\ELECCIONES\"/>
    </mc:Choice>
  </mc:AlternateContent>
  <bookViews>
    <workbookView xWindow="0" yWindow="0" windowWidth="28800" windowHeight="11955"/>
  </bookViews>
  <sheets>
    <sheet name="2019" sheetId="1" r:id="rId1"/>
  </sheets>
  <definedNames>
    <definedName name="_xlnm.Print_Area" localSheetId="0">'2019'!$A$1:$G$34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E23" i="1" l="1"/>
  <c r="F22" i="1" s="1"/>
  <c r="F20" i="1"/>
  <c r="F21" i="1" l="1"/>
  <c r="E19" i="1"/>
  <c r="C20" i="1"/>
  <c r="B22" i="1"/>
  <c r="E17" i="1" l="1"/>
  <c r="F18" i="1"/>
  <c r="B19" i="1"/>
  <c r="C18" i="1" s="1"/>
  <c r="C21" i="1"/>
  <c r="F13" i="1" l="1"/>
  <c r="E16" i="1"/>
  <c r="F16" i="1" s="1"/>
  <c r="F9" i="1"/>
  <c r="F12" i="1"/>
  <c r="F7" i="1"/>
  <c r="F6" i="1"/>
  <c r="F10" i="1"/>
  <c r="F5" i="1"/>
  <c r="F4" i="1"/>
  <c r="B17" i="1"/>
  <c r="C12" i="1" s="1"/>
  <c r="C22" i="1"/>
  <c r="F17" i="1" l="1"/>
  <c r="C9" i="1"/>
  <c r="B16" i="1"/>
  <c r="C16" i="1" s="1"/>
  <c r="C7" i="1"/>
  <c r="C6" i="1"/>
  <c r="C4" i="1"/>
  <c r="C8" i="1"/>
  <c r="C15" i="1"/>
  <c r="C5" i="1"/>
  <c r="C14" i="1"/>
  <c r="C10" i="1"/>
  <c r="C11" i="1"/>
  <c r="C17" i="1" l="1"/>
</calcChain>
</file>

<file path=xl/sharedStrings.xml><?xml version="1.0" encoding="utf-8"?>
<sst xmlns="http://schemas.openxmlformats.org/spreadsheetml/2006/main" count="46" uniqueCount="38">
  <si>
    <t>Abstenciones:</t>
  </si>
  <si>
    <t>Votos nulos:</t>
  </si>
  <si>
    <t>Votos en blanco:</t>
  </si>
  <si>
    <t>VOTOS</t>
  </si>
  <si>
    <t>PP</t>
  </si>
  <si>
    <t>OTROS</t>
  </si>
  <si>
    <t>VOTOS VÁLIDOS</t>
  </si>
  <si>
    <t>VOTANTES</t>
  </si>
  <si>
    <t>CENSO</t>
  </si>
  <si>
    <t>VOTOS A CANDIDATURAS</t>
  </si>
  <si>
    <t>%</t>
  </si>
  <si>
    <t xml:space="preserve">ELECCIONES EUROPEAS </t>
  </si>
  <si>
    <t>ESC.</t>
  </si>
  <si>
    <t>PARTIDO/COALICIÓN</t>
  </si>
  <si>
    <t>VOX</t>
  </si>
  <si>
    <t>C's-Partido de la Ciudadanía</t>
  </si>
  <si>
    <t>PSOE</t>
  </si>
  <si>
    <t>La Izquierda Plural (1)</t>
  </si>
  <si>
    <t>PODEMOS (1)</t>
  </si>
  <si>
    <t>(1) En 2019 UNIDAS PODEMOS CAMBIAR EUROPA</t>
  </si>
  <si>
    <t>(2) En 2014 COALICIÓN POR EUROPA - CEU (CDC+UDC+EAJ-PNV+ CCA-PNC+ CXG)</t>
  </si>
  <si>
    <t>Coalición por una Europa Solidaria (2)</t>
  </si>
  <si>
    <t>----</t>
  </si>
  <si>
    <t>--</t>
  </si>
  <si>
    <t xml:space="preserve">                            Galego, Batzarre-Asamblea de Izquierdas, Federación Los Verdes, </t>
  </si>
  <si>
    <t xml:space="preserve">                            Opció Verda-Els Verds, Gira Madrid-Los Verdes, Construyendo la</t>
  </si>
  <si>
    <t xml:space="preserve">                            Izquierda-Alternativa Socialista, Ezkerreko Ekimena-Etorkizuna Iratzarri</t>
  </si>
  <si>
    <t>Lliures per Europa (JxCat-Junts) (2)</t>
  </si>
  <si>
    <t>(2) En 2019 Coalición por una Europa Solidaria: EAJ-PNV, CCa-PNC, CxG, GBai, El PI, DV</t>
  </si>
  <si>
    <t>(3) En 2014  L' ESQUERRA PEL DRET A DECIDIR - EPDD (ERC+NECAT+IND.+ET AL.)</t>
  </si>
  <si>
    <t>(3) En 2014 Los Pueblos deciden - LPD (BNG+EH BILDU)</t>
  </si>
  <si>
    <t xml:space="preserve">-- </t>
  </si>
  <si>
    <t>Primavera Europea: Verdes - ALE</t>
  </si>
  <si>
    <t>Unión Progreso y Demovracia (UPyD)</t>
  </si>
  <si>
    <t>Los Pueblos Deciden - LPD (3)</t>
  </si>
  <si>
    <t>L’Esquerra pel Dret a Decidir - EPDD (3)</t>
  </si>
  <si>
    <r>
      <t xml:space="preserve">(1) </t>
    </r>
    <r>
      <rPr>
        <u/>
        <sz val="10"/>
        <color theme="1"/>
        <rFont val="Arial"/>
        <family val="2"/>
      </rPr>
      <t>La Izquierda Plural</t>
    </r>
    <r>
      <rPr>
        <sz val="10"/>
        <color theme="1"/>
        <rFont val="Arial"/>
        <family val="2"/>
      </rPr>
      <t>: IU, IPC/Verds, EUiA, Anova-Irmandade Nacionalista, Espazo Ecosocialista</t>
    </r>
  </si>
  <si>
    <t>(3) En 2019 Ahora Republicas: ERC, EH-BILDU, BNG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</si>
</sst>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F1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5" borderId="0" xfId="0" applyFill="1"/>
    <xf numFmtId="0" fontId="2" fillId="5" borderId="0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center" vertical="top" wrapText="1"/>
    </xf>
    <xf numFmtId="3" fontId="2" fillId="2" borderId="4" xfId="0" quotePrefix="1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5" xfId="0" quotePrefix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right" vertical="center" wrapText="1"/>
    </xf>
    <xf numFmtId="2" fontId="3" fillId="4" borderId="15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25" xfId="0" quotePrefix="1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3" borderId="32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3" borderId="33" xfId="0" applyFont="1" applyFill="1" applyBorder="1" applyAlignment="1">
      <alignment horizontal="left" vertical="center" wrapText="1"/>
    </xf>
    <xf numFmtId="4" fontId="2" fillId="2" borderId="34" xfId="0" applyNumberFormat="1" applyFont="1" applyFill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0" fontId="2" fillId="2" borderId="36" xfId="0" applyFont="1" applyFill="1" applyBorder="1" applyAlignment="1">
      <alignment horizontal="right" vertical="center" wrapText="1"/>
    </xf>
    <xf numFmtId="3" fontId="2" fillId="2" borderId="30" xfId="0" quotePrefix="1" applyNumberFormat="1" applyFont="1" applyFill="1" applyBorder="1" applyAlignment="1">
      <alignment horizontal="center" vertical="center" wrapText="1"/>
    </xf>
    <xf numFmtId="0" fontId="2" fillId="2" borderId="31" xfId="0" quotePrefix="1" applyFont="1" applyFill="1" applyBorder="1" applyAlignment="1">
      <alignment horizontal="center" vertical="center" wrapText="1"/>
    </xf>
    <xf numFmtId="4" fontId="2" fillId="2" borderId="26" xfId="0" quotePrefix="1" applyNumberFormat="1" applyFont="1" applyFill="1" applyBorder="1" applyAlignment="1">
      <alignment horizontal="right" vertical="center" wrapText="1"/>
    </xf>
    <xf numFmtId="4" fontId="2" fillId="2" borderId="28" xfId="0" quotePrefix="1" applyNumberFormat="1" applyFont="1" applyFill="1" applyBorder="1" applyAlignment="1">
      <alignment horizontal="right" vertical="center" wrapText="1"/>
    </xf>
    <xf numFmtId="0" fontId="0" fillId="0" borderId="1" xfId="0" applyBorder="1"/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right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0" fontId="3" fillId="4" borderId="37" xfId="0" applyFont="1" applyFill="1" applyBorder="1" applyAlignment="1">
      <alignment horizontal="center" vertical="top" wrapText="1"/>
    </xf>
    <xf numFmtId="4" fontId="2" fillId="2" borderId="38" xfId="0" applyNumberFormat="1" applyFont="1" applyFill="1" applyBorder="1" applyAlignment="1">
      <alignment horizontal="right" vertical="center" wrapText="1"/>
    </xf>
    <xf numFmtId="3" fontId="2" fillId="2" borderId="39" xfId="0" applyNumberFormat="1" applyFont="1" applyFill="1" applyBorder="1" applyAlignment="1">
      <alignment horizontal="right" vertical="center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2" fillId="2" borderId="43" xfId="0" applyNumberFormat="1" applyFont="1" applyFill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3" fontId="2" fillId="2" borderId="41" xfId="0" quotePrefix="1" applyNumberFormat="1" applyFont="1" applyFill="1" applyBorder="1" applyAlignment="1">
      <alignment horizontal="right" vertical="center" wrapText="1"/>
    </xf>
    <xf numFmtId="0" fontId="2" fillId="2" borderId="27" xfId="0" quotePrefix="1" applyFont="1" applyFill="1" applyBorder="1" applyAlignment="1">
      <alignment horizontal="right" vertical="center" wrapText="1"/>
    </xf>
    <xf numFmtId="3" fontId="2" fillId="2" borderId="45" xfId="0" quotePrefix="1" applyNumberFormat="1" applyFont="1" applyFill="1" applyBorder="1" applyAlignment="1">
      <alignment horizontal="right" vertical="center" wrapText="1"/>
    </xf>
    <xf numFmtId="0" fontId="2" fillId="2" borderId="29" xfId="0" quotePrefix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3" fontId="3" fillId="4" borderId="14" xfId="0" applyNumberFormat="1" applyFont="1" applyFill="1" applyBorder="1" applyAlignment="1">
      <alignment vertical="center"/>
    </xf>
    <xf numFmtId="3" fontId="3" fillId="4" borderId="14" xfId="0" applyNumberFormat="1" applyFont="1" applyFill="1" applyBorder="1" applyAlignment="1">
      <alignment horizontal="right" vertical="center" wrapText="1"/>
    </xf>
    <xf numFmtId="3" fontId="3" fillId="4" borderId="1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left" vertical="center" wrapText="1"/>
    </xf>
    <xf numFmtId="3" fontId="2" fillId="0" borderId="47" xfId="0" applyNumberFormat="1" applyFont="1" applyBorder="1" applyAlignment="1">
      <alignment vertical="center"/>
    </xf>
    <xf numFmtId="0" fontId="2" fillId="0" borderId="48" xfId="0" quotePrefix="1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0" fontId="2" fillId="2" borderId="48" xfId="0" quotePrefix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3" fontId="3" fillId="4" borderId="44" xfId="0" applyNumberFormat="1" applyFont="1" applyFill="1" applyBorder="1" applyAlignment="1">
      <alignment horizontal="right" vertical="center"/>
    </xf>
    <xf numFmtId="3" fontId="3" fillId="4" borderId="25" xfId="0" applyNumberFormat="1" applyFont="1" applyFill="1" applyBorder="1" applyAlignment="1">
      <alignment horizontal="right" vertical="center"/>
    </xf>
    <xf numFmtId="0" fontId="3" fillId="4" borderId="31" xfId="0" applyFont="1" applyFill="1" applyBorder="1" applyAlignment="1">
      <alignment horizontal="right" vertical="center"/>
    </xf>
    <xf numFmtId="3" fontId="3" fillId="4" borderId="3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zoomScaleNormal="100" workbookViewId="0">
      <selection activeCell="E21" sqref="E21"/>
    </sheetView>
  </sheetViews>
  <sheetFormatPr baseColWidth="10" defaultRowHeight="15" x14ac:dyDescent="0.25"/>
  <cols>
    <col min="1" max="1" width="34.42578125" customWidth="1"/>
    <col min="2" max="2" width="10.140625" bestFit="1" customWidth="1"/>
    <col min="3" max="3" width="5.5703125" customWidth="1"/>
    <col min="4" max="4" width="5.28515625" bestFit="1" customWidth="1"/>
    <col min="5" max="5" width="10.140625" bestFit="1" customWidth="1"/>
    <col min="6" max="6" width="5.5703125" bestFit="1" customWidth="1"/>
    <col min="7" max="7" width="5.28515625" bestFit="1" customWidth="1"/>
  </cols>
  <sheetData>
    <row r="1" spans="1:10" ht="19.5" thickTop="1" thickBot="1" x14ac:dyDescent="0.3">
      <c r="A1" s="67" t="s">
        <v>11</v>
      </c>
      <c r="B1" s="67"/>
      <c r="C1" s="67"/>
      <c r="D1" s="67"/>
      <c r="E1" s="67"/>
      <c r="F1" s="67"/>
      <c r="G1" s="67"/>
    </row>
    <row r="2" spans="1:10" ht="16.5" thickTop="1" thickBot="1" x14ac:dyDescent="0.3">
      <c r="A2" s="68" t="s">
        <v>13</v>
      </c>
      <c r="B2" s="75">
        <v>2014</v>
      </c>
      <c r="C2" s="75"/>
      <c r="D2" s="75"/>
      <c r="E2" s="75">
        <v>2019</v>
      </c>
      <c r="F2" s="75"/>
      <c r="G2" s="75"/>
    </row>
    <row r="3" spans="1:10" ht="16.5" thickTop="1" thickBot="1" x14ac:dyDescent="0.3">
      <c r="A3" s="68"/>
      <c r="B3" s="80" t="s">
        <v>3</v>
      </c>
      <c r="C3" s="80" t="s">
        <v>10</v>
      </c>
      <c r="D3" s="80" t="s">
        <v>12</v>
      </c>
      <c r="E3" s="4" t="s">
        <v>3</v>
      </c>
      <c r="F3" s="4" t="s">
        <v>10</v>
      </c>
      <c r="G3" s="4" t="s">
        <v>12</v>
      </c>
    </row>
    <row r="4" spans="1:10" ht="16.5" thickTop="1" thickBot="1" x14ac:dyDescent="0.3">
      <c r="A4" s="40" t="s">
        <v>16</v>
      </c>
      <c r="B4" s="84">
        <v>3614232</v>
      </c>
      <c r="C4" s="30">
        <f t="shared" ref="C4:C11" si="0">B4/$B$17*100</f>
        <v>23.547557833917498</v>
      </c>
      <c r="D4" s="31">
        <v>14</v>
      </c>
      <c r="E4" s="26">
        <v>7359617</v>
      </c>
      <c r="F4" s="27">
        <f>E4/$E$17*100</f>
        <v>33.161468981734018</v>
      </c>
      <c r="G4" s="28">
        <v>20</v>
      </c>
    </row>
    <row r="5" spans="1:10" ht="16.5" thickTop="1" thickBot="1" x14ac:dyDescent="0.3">
      <c r="A5" s="46" t="s">
        <v>4</v>
      </c>
      <c r="B5" s="85">
        <v>4098339</v>
      </c>
      <c r="C5" s="47">
        <f t="shared" si="0"/>
        <v>26.70162696404094</v>
      </c>
      <c r="D5" s="49">
        <v>16</v>
      </c>
      <c r="E5" s="48">
        <v>4510193</v>
      </c>
      <c r="F5" s="47">
        <f>E5/$E$17*100</f>
        <v>20.322338142206842</v>
      </c>
      <c r="G5" s="49">
        <v>12</v>
      </c>
    </row>
    <row r="6" spans="1:10" ht="16.5" thickTop="1" thickBot="1" x14ac:dyDescent="0.3">
      <c r="A6" s="40" t="s">
        <v>15</v>
      </c>
      <c r="B6" s="86">
        <v>497146</v>
      </c>
      <c r="C6" s="27">
        <f t="shared" si="0"/>
        <v>3.2390212324224761</v>
      </c>
      <c r="D6" s="28">
        <v>2</v>
      </c>
      <c r="E6" s="26">
        <v>2726642</v>
      </c>
      <c r="F6" s="27">
        <f>E6/$E$17*100</f>
        <v>12.285891250494856</v>
      </c>
      <c r="G6" s="28">
        <v>7</v>
      </c>
    </row>
    <row r="7" spans="1:10" ht="15.75" thickTop="1" x14ac:dyDescent="0.25">
      <c r="A7" s="22" t="s">
        <v>17</v>
      </c>
      <c r="B7" s="87">
        <v>1575308</v>
      </c>
      <c r="C7" s="42">
        <f t="shared" si="0"/>
        <v>10.263496155264219</v>
      </c>
      <c r="D7" s="43">
        <v>6</v>
      </c>
      <c r="E7" s="82">
        <v>2252378</v>
      </c>
      <c r="F7" s="78">
        <f>E7/E17*100</f>
        <v>10.148919866637096</v>
      </c>
      <c r="G7" s="76">
        <v>6</v>
      </c>
    </row>
    <row r="8" spans="1:10" ht="15.75" thickBot="1" x14ac:dyDescent="0.3">
      <c r="A8" s="32" t="s">
        <v>18</v>
      </c>
      <c r="B8" s="88">
        <v>1253837</v>
      </c>
      <c r="C8" s="44">
        <f t="shared" si="0"/>
        <v>8.1690382000396262</v>
      </c>
      <c r="D8" s="45">
        <v>5</v>
      </c>
      <c r="E8" s="83"/>
      <c r="F8" s="79"/>
      <c r="G8" s="77"/>
    </row>
    <row r="9" spans="1:10" ht="16.5" thickTop="1" thickBot="1" x14ac:dyDescent="0.3">
      <c r="A9" s="40" t="s">
        <v>14</v>
      </c>
      <c r="B9" s="86">
        <v>246833</v>
      </c>
      <c r="C9" s="27">
        <f t="shared" si="0"/>
        <v>1.6081741135653047</v>
      </c>
      <c r="D9" s="28">
        <v>0</v>
      </c>
      <c r="E9" s="26">
        <v>1388681</v>
      </c>
      <c r="F9" s="27">
        <f>E9/$E$17*100</f>
        <v>6.2572144592610428</v>
      </c>
      <c r="G9" s="28">
        <v>3</v>
      </c>
    </row>
    <row r="10" spans="1:10" ht="15.75" thickTop="1" x14ac:dyDescent="0.25">
      <c r="A10" s="41" t="s">
        <v>35</v>
      </c>
      <c r="B10" s="89">
        <v>630072</v>
      </c>
      <c r="C10" s="42">
        <f t="shared" si="0"/>
        <v>4.1050648822577154</v>
      </c>
      <c r="D10" s="43">
        <v>2</v>
      </c>
      <c r="E10" s="69">
        <v>1257484</v>
      </c>
      <c r="F10" s="71">
        <f>E10/E17*100</f>
        <v>5.6660579838634018</v>
      </c>
      <c r="G10" s="73">
        <v>3</v>
      </c>
    </row>
    <row r="11" spans="1:10" ht="15.75" thickBot="1" x14ac:dyDescent="0.3">
      <c r="A11" s="32" t="s">
        <v>34</v>
      </c>
      <c r="B11" s="90">
        <v>326464</v>
      </c>
      <c r="C11" s="44">
        <f t="shared" si="0"/>
        <v>2.1269885056332973</v>
      </c>
      <c r="D11" s="45">
        <v>1</v>
      </c>
      <c r="E11" s="70"/>
      <c r="F11" s="72"/>
      <c r="G11" s="74"/>
    </row>
    <row r="12" spans="1:10" ht="15.75" thickTop="1" x14ac:dyDescent="0.25">
      <c r="A12" s="22" t="s">
        <v>27</v>
      </c>
      <c r="B12" s="91">
        <v>851971</v>
      </c>
      <c r="C12" s="52">
        <f>B12/B17*100</f>
        <v>5.5507882159530784</v>
      </c>
      <c r="D12" s="92">
        <v>3</v>
      </c>
      <c r="E12" s="35">
        <v>1025411</v>
      </c>
      <c r="F12" s="29">
        <f>E12/$E$17*100</f>
        <v>4.6203674824422061</v>
      </c>
      <c r="G12" s="36">
        <v>2</v>
      </c>
    </row>
    <row r="13" spans="1:10" ht="15.75" thickBot="1" x14ac:dyDescent="0.3">
      <c r="A13" s="32" t="s">
        <v>21</v>
      </c>
      <c r="B13" s="93"/>
      <c r="C13" s="53"/>
      <c r="D13" s="94"/>
      <c r="E13" s="37">
        <v>633265</v>
      </c>
      <c r="F13" s="33">
        <f>E13/$E$17*100</f>
        <v>2.8534090367362586</v>
      </c>
      <c r="G13" s="38">
        <v>1</v>
      </c>
    </row>
    <row r="14" spans="1:10" ht="15.75" thickTop="1" x14ac:dyDescent="0.25">
      <c r="A14" s="22" t="s">
        <v>33</v>
      </c>
      <c r="B14" s="87">
        <v>1022232</v>
      </c>
      <c r="C14" s="42">
        <f>B14/$B$17*100</f>
        <v>6.6600780303204532</v>
      </c>
      <c r="D14" s="43">
        <v>4</v>
      </c>
      <c r="E14" s="50" t="s">
        <v>22</v>
      </c>
      <c r="F14" s="34" t="s">
        <v>23</v>
      </c>
      <c r="G14" s="51" t="s">
        <v>23</v>
      </c>
    </row>
    <row r="15" spans="1:10" x14ac:dyDescent="0.25">
      <c r="A15" s="23" t="s">
        <v>32</v>
      </c>
      <c r="B15" s="95">
        <v>302266</v>
      </c>
      <c r="C15" s="21">
        <f>B15/$B$17*100</f>
        <v>1.9693329360779572</v>
      </c>
      <c r="D15" s="96">
        <v>1</v>
      </c>
      <c r="E15" s="5" t="s">
        <v>22</v>
      </c>
      <c r="F15" s="6" t="s">
        <v>23</v>
      </c>
      <c r="G15" s="7" t="s">
        <v>23</v>
      </c>
    </row>
    <row r="16" spans="1:10" ht="15.75" thickBot="1" x14ac:dyDescent="0.3">
      <c r="A16" s="101" t="s">
        <v>5</v>
      </c>
      <c r="B16" s="102">
        <f>B17-SUM(B4:B15)</f>
        <v>929949</v>
      </c>
      <c r="C16" s="81">
        <f>B16/$B$17*100</f>
        <v>6.0588329305074344</v>
      </c>
      <c r="D16" s="103" t="s">
        <v>31</v>
      </c>
      <c r="E16" s="104">
        <f>E17-SUM(E4:E15)</f>
        <v>1039607</v>
      </c>
      <c r="F16" s="81">
        <f>E16/$E$17*100</f>
        <v>4.6843327966242754</v>
      </c>
      <c r="G16" s="105" t="s">
        <v>23</v>
      </c>
      <c r="J16" s="39"/>
    </row>
    <row r="17" spans="1:40" ht="15.75" thickTop="1" x14ac:dyDescent="0.25">
      <c r="A17" s="106" t="s">
        <v>9</v>
      </c>
      <c r="B17" s="107">
        <f>B19-B18</f>
        <v>15348649</v>
      </c>
      <c r="C17" s="108">
        <f>SUM(C4:C16)</f>
        <v>99.999999999999986</v>
      </c>
      <c r="D17" s="109">
        <f>SUM(D4:D16)</f>
        <v>54</v>
      </c>
      <c r="E17" s="110">
        <f>E19-E18</f>
        <v>22193278</v>
      </c>
      <c r="F17" s="108">
        <f>SUM(F4:F16)</f>
        <v>100</v>
      </c>
      <c r="G17" s="109">
        <f>SUM(G4:G16)</f>
        <v>54</v>
      </c>
    </row>
    <row r="18" spans="1:40" x14ac:dyDescent="0.25">
      <c r="A18" s="23" t="s">
        <v>2</v>
      </c>
      <c r="B18" s="95">
        <v>361567</v>
      </c>
      <c r="C18" s="11">
        <f>B18/B19*100</f>
        <v>2.3014769497758656</v>
      </c>
      <c r="D18" s="97"/>
      <c r="E18" s="12">
        <v>216771</v>
      </c>
      <c r="F18" s="11">
        <f>E18/E19*100</f>
        <v>0.96729373505609029</v>
      </c>
      <c r="G18" s="13"/>
    </row>
    <row r="19" spans="1:40" x14ac:dyDescent="0.25">
      <c r="A19" s="24" t="s">
        <v>6</v>
      </c>
      <c r="B19" s="98">
        <f>B21-B20</f>
        <v>15710216</v>
      </c>
      <c r="C19" s="14"/>
      <c r="D19" s="9"/>
      <c r="E19" s="10">
        <f>E21-E20</f>
        <v>22410049</v>
      </c>
      <c r="F19" s="8"/>
      <c r="G19" s="9"/>
    </row>
    <row r="20" spans="1:40" x14ac:dyDescent="0.25">
      <c r="A20" s="23" t="s">
        <v>1</v>
      </c>
      <c r="B20" s="95">
        <v>287925</v>
      </c>
      <c r="C20" s="11">
        <f>B20/B21*100</f>
        <v>1.7997403573327675</v>
      </c>
      <c r="D20" s="97"/>
      <c r="E20" s="12">
        <v>193849</v>
      </c>
      <c r="F20" s="11">
        <f>E20/E21*100</f>
        <v>0.8575910225749559</v>
      </c>
      <c r="G20" s="13"/>
    </row>
    <row r="21" spans="1:40" x14ac:dyDescent="0.25">
      <c r="A21" s="24" t="s">
        <v>7</v>
      </c>
      <c r="B21" s="99">
        <v>15998141</v>
      </c>
      <c r="C21" s="15">
        <f>B21/B23*100</f>
        <v>43.81361723328456</v>
      </c>
      <c r="D21" s="9"/>
      <c r="E21" s="16">
        <v>22603898</v>
      </c>
      <c r="F21" s="15">
        <f>E21/E23*100</f>
        <v>64.301009963373232</v>
      </c>
      <c r="G21" s="17"/>
    </row>
    <row r="22" spans="1:40" x14ac:dyDescent="0.25">
      <c r="A22" s="23" t="s">
        <v>0</v>
      </c>
      <c r="B22" s="95">
        <f>B23-B21</f>
        <v>20515943</v>
      </c>
      <c r="C22" s="11">
        <f>B22/B23*100</f>
        <v>56.18638276671544</v>
      </c>
      <c r="D22" s="97"/>
      <c r="E22" s="12">
        <v>12549357</v>
      </c>
      <c r="F22" s="11">
        <f>E22/E23*100</f>
        <v>35.698990036626768</v>
      </c>
      <c r="G22" s="13"/>
    </row>
    <row r="23" spans="1:40" ht="15.75" thickBot="1" x14ac:dyDescent="0.3">
      <c r="A23" s="25" t="s">
        <v>8</v>
      </c>
      <c r="B23" s="100">
        <v>36514084</v>
      </c>
      <c r="C23" s="18"/>
      <c r="D23" s="19"/>
      <c r="E23" s="20">
        <f>SUM(E21:E22)</f>
        <v>35153255</v>
      </c>
      <c r="F23" s="18"/>
      <c r="G23" s="19"/>
    </row>
    <row r="24" spans="1:40" ht="15.75" thickTop="1" x14ac:dyDescent="0.25">
      <c r="A24" s="1"/>
      <c r="B24" s="1"/>
      <c r="C24" s="1"/>
      <c r="D24" s="1"/>
    </row>
    <row r="25" spans="1:40" s="2" customFormat="1" x14ac:dyDescent="0.25">
      <c r="A25" s="55" t="s">
        <v>36</v>
      </c>
      <c r="B25" s="56"/>
      <c r="C25" s="56"/>
      <c r="D25" s="56"/>
      <c r="E25" s="56"/>
      <c r="F25" s="56"/>
      <c r="G25" s="5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s="2" customFormat="1" x14ac:dyDescent="0.25">
      <c r="A26" s="58" t="s">
        <v>24</v>
      </c>
      <c r="B26" s="59"/>
      <c r="C26" s="59"/>
      <c r="D26" s="59"/>
      <c r="E26" s="59"/>
      <c r="F26" s="59"/>
      <c r="G26" s="6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40" s="2" customFormat="1" x14ac:dyDescent="0.25">
      <c r="A27" s="58" t="s">
        <v>25</v>
      </c>
      <c r="B27" s="59"/>
      <c r="C27" s="59"/>
      <c r="D27" s="59"/>
      <c r="E27" s="59"/>
      <c r="F27" s="59"/>
      <c r="G27" s="6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40" s="2" customFormat="1" x14ac:dyDescent="0.25">
      <c r="A28" s="61" t="s">
        <v>26</v>
      </c>
      <c r="B28" s="62"/>
      <c r="C28" s="62"/>
      <c r="D28" s="62"/>
      <c r="E28" s="62"/>
      <c r="F28" s="62"/>
      <c r="G28" s="6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40" x14ac:dyDescent="0.25">
      <c r="A29" s="54" t="s">
        <v>19</v>
      </c>
      <c r="B29" s="54"/>
      <c r="C29" s="54"/>
      <c r="D29" s="54"/>
      <c r="E29" s="54"/>
      <c r="F29" s="54"/>
      <c r="G29" s="54"/>
    </row>
    <row r="30" spans="1:40" x14ac:dyDescent="0.25">
      <c r="A30" s="64" t="s">
        <v>20</v>
      </c>
      <c r="B30" s="65"/>
      <c r="C30" s="65"/>
      <c r="D30" s="65"/>
      <c r="E30" s="65"/>
      <c r="F30" s="65"/>
      <c r="G30" s="66"/>
    </row>
    <row r="31" spans="1:40" x14ac:dyDescent="0.25">
      <c r="A31" s="54" t="s">
        <v>28</v>
      </c>
      <c r="B31" s="54"/>
      <c r="C31" s="54"/>
      <c r="D31" s="54"/>
      <c r="E31" s="54"/>
      <c r="F31" s="54"/>
      <c r="G31" s="54"/>
    </row>
    <row r="32" spans="1:40" x14ac:dyDescent="0.25">
      <c r="A32" s="54" t="s">
        <v>29</v>
      </c>
      <c r="B32" s="54"/>
      <c r="C32" s="54"/>
      <c r="D32" s="54"/>
      <c r="E32" s="54"/>
      <c r="F32" s="54"/>
      <c r="G32" s="54"/>
    </row>
    <row r="33" spans="1:7" x14ac:dyDescent="0.25">
      <c r="A33" s="64" t="s">
        <v>30</v>
      </c>
      <c r="B33" s="65"/>
      <c r="C33" s="65"/>
      <c r="D33" s="65"/>
      <c r="E33" s="65"/>
      <c r="F33" s="65"/>
      <c r="G33" s="66"/>
    </row>
    <row r="34" spans="1:7" x14ac:dyDescent="0.25">
      <c r="A34" s="54" t="s">
        <v>37</v>
      </c>
      <c r="B34" s="54"/>
      <c r="C34" s="54"/>
      <c r="D34" s="54"/>
      <c r="E34" s="54"/>
      <c r="F34" s="54"/>
      <c r="G34" s="54"/>
    </row>
  </sheetData>
  <mergeCells count="23">
    <mergeCell ref="A1:G1"/>
    <mergeCell ref="A2:A3"/>
    <mergeCell ref="E10:E11"/>
    <mergeCell ref="F10:F11"/>
    <mergeCell ref="G10:G11"/>
    <mergeCell ref="B2:D2"/>
    <mergeCell ref="E2:G2"/>
    <mergeCell ref="G7:G8"/>
    <mergeCell ref="F7:F8"/>
    <mergeCell ref="E7:E8"/>
    <mergeCell ref="A32:G32"/>
    <mergeCell ref="A34:G34"/>
    <mergeCell ref="A29:G29"/>
    <mergeCell ref="A30:G30"/>
    <mergeCell ref="A33:G33"/>
    <mergeCell ref="B12:B13"/>
    <mergeCell ref="C12:C13"/>
    <mergeCell ref="D12:D13"/>
    <mergeCell ref="A31:G31"/>
    <mergeCell ref="A25:G25"/>
    <mergeCell ref="A26:G26"/>
    <mergeCell ref="A27:G27"/>
    <mergeCell ref="A28:G28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1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cp:lastPrinted>2019-05-27T17:33:38Z</cp:lastPrinted>
  <dcterms:created xsi:type="dcterms:W3CDTF">2019-05-25T14:45:07Z</dcterms:created>
  <dcterms:modified xsi:type="dcterms:W3CDTF">2019-05-27T17:55:21Z</dcterms:modified>
</cp:coreProperties>
</file>